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'F6a_EAEPED_COG'!$1:$11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<sst xmlns="http://schemas.openxmlformats.org/spreadsheetml/2006/main" count="163" uniqueCount="90">
  <si>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</si>
  <si>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</si>
  <si>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</si>
  <si>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</si>
  <si>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</si>
  <si>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</si>
  <si>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</si>
  <si>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</si>
  <si>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</si>
  <si>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</si>
  <si>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</si>
  <si>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</si>
  <si>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</si>
  <si>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</si>
  <si>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</si>
  <si>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</si>
  <si>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</si>
  <si>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</si>
  <si>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</si>
  <si>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</si>
  <si>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</si>
  <si>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</si>
  <si>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</si>
  <si>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</si>
  <si>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</si>
  <si>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</si>
  <si>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</si>
  <si>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</si>
  <si>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</si>
  <si>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</si>
  <si>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</si>
  <si>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</si>
  <si>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</si>
  <si>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</si>
  <si>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</si>
  <si>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</si>
  <si>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</si>
  <si>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</si>
  <si>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</si>
  <si>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</si>
  <si>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</si>
  <si>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</si>
  <si>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</si>
  <si>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</si>
  <si>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</si>
  <si>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</si>
  <si>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</si>
  <si>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</si>
  <si>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</si>
  <si>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</si>
  <si>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</si>
  <si>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</si>
  <si>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</si>
  <si>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</si>
  <si>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</si>
  <si>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</si>
  <si>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</si>
  <si>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</si>
  <si>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</si>
  <si>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</si>
  <si>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</si>
  <si>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</si>
  <si>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</si>
  <si>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</si>
  <si>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</si>
  <si>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</si>
  <si>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</si>
  <si>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</si>
  <si>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</si>
  <si>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</si>
  <si>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</si>
  <si>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</si>
  <si>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</si>
  <si>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</si>
  <si>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</si>
  <si>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</si>
  <si>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</si>
  <si>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</si>
  <si>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</si>
  <si>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</si>
  <si>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</si>
  <si>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</si>
  <si>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</si>
  <si>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</si>
  <si>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</si>
  <si>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</si>
  <si>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</si>
  <si>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PALIZADA (a)</t>
  </si>
  <si>
    <t>Del 1 de Enero al 31 de Diciembre de 2019 (b)</t>
  </si>
  <si>
    <t>Cuarto Trimestre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</si>
</sst>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4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3"/>
  <sheetViews>
    <sheetView tabSelected="1" zoomScalePageLayoutView="0" workbookViewId="0" topLeftCell="A1">
      <pane ySplit="11" topLeftCell="A162" activePane="bottomLeft" state="frozen"/>
      <selection pane="topLeft" activeCell="A1" sqref="A1"/>
      <selection pane="bottomLeft" activeCell="A165" sqref="A165:IV171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spans="2:9" ht="12.75">
      <c r="B1" s="42"/>
      <c r="C1" s="43"/>
      <c r="D1" s="43"/>
      <c r="E1" s="43"/>
      <c r="F1" s="43"/>
      <c r="G1" s="43"/>
      <c r="H1" s="43"/>
      <c r="I1" s="44"/>
    </row>
    <row r="2" spans="2:9" ht="12.75">
      <c r="B2" s="34" t="s">
        <v>89</v>
      </c>
      <c r="C2" s="35"/>
      <c r="D2" s="35"/>
      <c r="E2" s="35"/>
      <c r="F2" s="35"/>
      <c r="G2" s="35"/>
      <c r="H2" s="35"/>
      <c r="I2" s="36"/>
    </row>
    <row r="3" spans="2:9" ht="12.75">
      <c r="B3" s="34" t="s">
        <v>87</v>
      </c>
      <c r="C3" s="35"/>
      <c r="D3" s="35"/>
      <c r="E3" s="35"/>
      <c r="F3" s="35"/>
      <c r="G3" s="35"/>
      <c r="H3" s="35"/>
      <c r="I3" s="36"/>
    </row>
    <row r="4" spans="2:9" ht="12.7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2.7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2.75">
      <c r="B6" s="34" t="s">
        <v>88</v>
      </c>
      <c r="C6" s="35"/>
      <c r="D6" s="35"/>
      <c r="E6" s="35"/>
      <c r="F6" s="35"/>
      <c r="G6" s="35"/>
      <c r="H6" s="35"/>
      <c r="I6" s="36"/>
    </row>
    <row r="7" spans="2:9" ht="12.75">
      <c r="B7" s="34" t="s">
        <v>2</v>
      </c>
      <c r="C7" s="35"/>
      <c r="D7" s="35"/>
      <c r="E7" s="35"/>
      <c r="F7" s="35"/>
      <c r="G7" s="35"/>
      <c r="H7" s="35"/>
      <c r="I7" s="36"/>
    </row>
    <row r="8" spans="2:9" ht="13.5" thickBot="1">
      <c r="B8" s="37"/>
      <c r="C8" s="38"/>
      <c r="D8" s="38"/>
      <c r="E8" s="38"/>
      <c r="F8" s="38"/>
      <c r="G8" s="38"/>
      <c r="H8" s="38"/>
      <c r="I8" s="39"/>
    </row>
    <row r="9" spans="2:9" ht="15.75" customHeight="1">
      <c r="B9" s="28" t="s">
        <v>3</v>
      </c>
      <c r="C9" s="29"/>
      <c r="D9" s="28" t="s">
        <v>4</v>
      </c>
      <c r="E9" s="40"/>
      <c r="F9" s="40"/>
      <c r="G9" s="40"/>
      <c r="H9" s="29"/>
      <c r="I9" s="32" t="s">
        <v>5</v>
      </c>
    </row>
    <row r="10" spans="2:9" ht="15" customHeight="1" thickBot="1">
      <c r="B10" s="28"/>
      <c r="C10" s="29"/>
      <c r="D10" s="30"/>
      <c r="E10" s="41"/>
      <c r="F10" s="41"/>
      <c r="G10" s="41"/>
      <c r="H10" s="31"/>
      <c r="I10" s="32"/>
    </row>
    <row r="11" spans="2:9" ht="26.25" thickBot="1">
      <c r="B11" s="30"/>
      <c r="C11" s="31"/>
      <c r="D11" s="24" t="s">
        <v>6</v>
      </c>
      <c r="E11" s="25" t="s">
        <v>7</v>
      </c>
      <c r="F11" s="24" t="s">
        <v>8</v>
      </c>
      <c r="G11" s="24" t="s">
        <v>9</v>
      </c>
      <c r="H11" s="24" t="s">
        <v>10</v>
      </c>
      <c r="I11" s="33"/>
    </row>
    <row r="12" spans="2:9" ht="12.75">
      <c r="B12" s="5" t="s">
        <v>11</v>
      </c>
      <c r="C12" s="6"/>
      <c r="D12" s="12">
        <f aca="true" t="shared" si="0" ref="D12:I12">D13+D21+D31+D41+D51+D61+D74+D78+D65</f>
        <v>119605481</v>
      </c>
      <c r="E12" s="12">
        <f t="shared" si="0"/>
        <v>13232315.45</v>
      </c>
      <c r="F12" s="12">
        <f t="shared" si="0"/>
        <v>132837796.45</v>
      </c>
      <c r="G12" s="12">
        <f t="shared" si="0"/>
        <v>126717383.28</v>
      </c>
      <c r="H12" s="12">
        <f t="shared" si="0"/>
        <v>121499248.61</v>
      </c>
      <c r="I12" s="12">
        <f t="shared" si="0"/>
        <v>6120413.17</v>
      </c>
    </row>
    <row r="13" spans="2:9" ht="12.75">
      <c r="B13" s="1" t="s">
        <v>12</v>
      </c>
      <c r="C13" s="7"/>
      <c r="D13" s="13">
        <f aca="true" t="shared" si="1" ref="D13:I13">SUM(D14:D20)</f>
        <v>81394285.8</v>
      </c>
      <c r="E13" s="13">
        <f t="shared" si="1"/>
        <v>4206781.76</v>
      </c>
      <c r="F13" s="13">
        <f t="shared" si="1"/>
        <v>85601067.56</v>
      </c>
      <c r="G13" s="13">
        <f t="shared" si="1"/>
        <v>85601067.56</v>
      </c>
      <c r="H13" s="13">
        <f t="shared" si="1"/>
        <v>85429108.75</v>
      </c>
      <c r="I13" s="13">
        <f t="shared" si="1"/>
        <v>0</v>
      </c>
    </row>
    <row r="14" spans="2:9" ht="12.75">
      <c r="B14" s="11" t="s">
        <v>13</v>
      </c>
      <c r="C14" s="9"/>
      <c r="D14" s="13">
        <v>62770944.75</v>
      </c>
      <c r="E14" s="14">
        <v>5675702.85</v>
      </c>
      <c r="F14" s="14">
        <f>D14+E14</f>
        <v>68446647.6</v>
      </c>
      <c r="G14" s="14">
        <v>68446647.6</v>
      </c>
      <c r="H14" s="14">
        <v>68446647.6</v>
      </c>
      <c r="I14" s="14">
        <f>F14-G14</f>
        <v>0</v>
      </c>
    </row>
    <row r="15" spans="2:9" ht="12.75">
      <c r="B15" s="11" t="s">
        <v>14</v>
      </c>
      <c r="C15" s="9"/>
      <c r="D15" s="13">
        <v>44878.64</v>
      </c>
      <c r="E15" s="14">
        <v>51433.36</v>
      </c>
      <c r="F15" s="14">
        <f aca="true" t="shared" si="2" ref="F15:F20">D15+E15</f>
        <v>96312</v>
      </c>
      <c r="G15" s="14">
        <v>96312</v>
      </c>
      <c r="H15" s="14">
        <v>96312</v>
      </c>
      <c r="I15" s="14">
        <f aca="true" t="shared" si="3" ref="I15:I20">F15-G15</f>
        <v>0</v>
      </c>
    </row>
    <row r="16" spans="2:9" ht="12.75">
      <c r="B16" s="11" t="s">
        <v>15</v>
      </c>
      <c r="C16" s="9"/>
      <c r="D16" s="13">
        <v>11536015.49</v>
      </c>
      <c r="E16" s="14">
        <v>1427506.96</v>
      </c>
      <c r="F16" s="14">
        <f t="shared" si="2"/>
        <v>12963522.45</v>
      </c>
      <c r="G16" s="14">
        <v>12963522.45</v>
      </c>
      <c r="H16" s="14">
        <v>12963522.45</v>
      </c>
      <c r="I16" s="14">
        <f t="shared" si="3"/>
        <v>0</v>
      </c>
    </row>
    <row r="17" spans="2:9" ht="12.75">
      <c r="B17" s="11" t="s">
        <v>16</v>
      </c>
      <c r="C17" s="9"/>
      <c r="D17" s="13">
        <v>1968761.24</v>
      </c>
      <c r="E17" s="14">
        <v>49654.82</v>
      </c>
      <c r="F17" s="14">
        <f t="shared" si="2"/>
        <v>2018416.06</v>
      </c>
      <c r="G17" s="14">
        <v>2018416.06</v>
      </c>
      <c r="H17" s="14">
        <v>1846457.25</v>
      </c>
      <c r="I17" s="14">
        <f t="shared" si="3"/>
        <v>0</v>
      </c>
    </row>
    <row r="18" spans="2:9" ht="12.75">
      <c r="B18" s="11" t="s">
        <v>17</v>
      </c>
      <c r="C18" s="9"/>
      <c r="D18" s="13">
        <v>4628461.28</v>
      </c>
      <c r="E18" s="14">
        <v>-2552291.83</v>
      </c>
      <c r="F18" s="14">
        <f t="shared" si="2"/>
        <v>2076169.4500000002</v>
      </c>
      <c r="G18" s="14">
        <v>2076169.45</v>
      </c>
      <c r="H18" s="14">
        <v>2076169.45</v>
      </c>
      <c r="I18" s="14">
        <f t="shared" si="3"/>
        <v>0</v>
      </c>
    </row>
    <row r="19" spans="2:9" ht="12.75">
      <c r="B19" s="11" t="s">
        <v>18</v>
      </c>
      <c r="C19" s="9"/>
      <c r="D19" s="13"/>
      <c r="E19" s="14"/>
      <c r="F19" s="14">
        <f t="shared" si="2"/>
        <v>0</v>
      </c>
      <c r="G19" s="14"/>
      <c r="H19" s="14"/>
      <c r="I19" s="14">
        <f t="shared" si="3"/>
        <v>0</v>
      </c>
    </row>
    <row r="20" spans="2:9" ht="12.75">
      <c r="B20" s="11" t="s">
        <v>19</v>
      </c>
      <c r="C20" s="9"/>
      <c r="D20" s="13">
        <v>445224.4</v>
      </c>
      <c r="E20" s="14">
        <v>-445224.4</v>
      </c>
      <c r="F20" s="14">
        <f t="shared" si="2"/>
        <v>0</v>
      </c>
      <c r="G20" s="14">
        <v>0</v>
      </c>
      <c r="H20" s="14">
        <v>0</v>
      </c>
      <c r="I20" s="14">
        <f t="shared" si="3"/>
        <v>0</v>
      </c>
    </row>
    <row r="21" spans="2:9" ht="12.75">
      <c r="B21" s="1" t="s">
        <v>20</v>
      </c>
      <c r="C21" s="7"/>
      <c r="D21" s="13">
        <f aca="true" t="shared" si="4" ref="D21:I21">SUM(D22:D30)</f>
        <v>3977288.14</v>
      </c>
      <c r="E21" s="13">
        <f t="shared" si="4"/>
        <v>5979379.06</v>
      </c>
      <c r="F21" s="13">
        <f t="shared" si="4"/>
        <v>9956667.2</v>
      </c>
      <c r="G21" s="13">
        <f t="shared" si="4"/>
        <v>9956667.2</v>
      </c>
      <c r="H21" s="13">
        <f t="shared" si="4"/>
        <v>8808179.84</v>
      </c>
      <c r="I21" s="13">
        <f t="shared" si="4"/>
        <v>0</v>
      </c>
    </row>
    <row r="22" spans="2:9" ht="12.75">
      <c r="B22" s="11" t="s">
        <v>21</v>
      </c>
      <c r="C22" s="9"/>
      <c r="D22" s="13">
        <v>1216055.9</v>
      </c>
      <c r="E22" s="14">
        <v>928404.64</v>
      </c>
      <c r="F22" s="13">
        <f aca="true" t="shared" si="5" ref="F22:F30">D22+E22</f>
        <v>2144460.54</v>
      </c>
      <c r="G22" s="14">
        <v>2144460.54</v>
      </c>
      <c r="H22" s="14">
        <v>1776549.74</v>
      </c>
      <c r="I22" s="14">
        <f>F22-G22</f>
        <v>0</v>
      </c>
    </row>
    <row r="23" spans="2:9" ht="12.75">
      <c r="B23" s="11" t="s">
        <v>22</v>
      </c>
      <c r="C23" s="9"/>
      <c r="D23" s="13">
        <v>857260.56</v>
      </c>
      <c r="E23" s="14">
        <v>626519.83</v>
      </c>
      <c r="F23" s="13">
        <f t="shared" si="5"/>
        <v>1483780.3900000001</v>
      </c>
      <c r="G23" s="14">
        <v>1483780.39</v>
      </c>
      <c r="H23" s="14">
        <v>1249502.45</v>
      </c>
      <c r="I23" s="14">
        <f aca="true" t="shared" si="6" ref="I23:I85">F23-G23</f>
        <v>0</v>
      </c>
    </row>
    <row r="24" spans="2:9" ht="12.75">
      <c r="B24" s="11" t="s">
        <v>23</v>
      </c>
      <c r="C24" s="9"/>
      <c r="D24" s="13"/>
      <c r="E24" s="14"/>
      <c r="F24" s="13">
        <f t="shared" si="5"/>
        <v>0</v>
      </c>
      <c r="G24" s="14"/>
      <c r="H24" s="14"/>
      <c r="I24" s="14">
        <f t="shared" si="6"/>
        <v>0</v>
      </c>
    </row>
    <row r="25" spans="2:9" ht="12.75">
      <c r="B25" s="11" t="s">
        <v>24</v>
      </c>
      <c r="C25" s="9"/>
      <c r="D25" s="13">
        <v>419345.26</v>
      </c>
      <c r="E25" s="14">
        <v>938331.73</v>
      </c>
      <c r="F25" s="13">
        <f t="shared" si="5"/>
        <v>1357676.99</v>
      </c>
      <c r="G25" s="14">
        <v>1357676.99</v>
      </c>
      <c r="H25" s="14">
        <v>1117122.96</v>
      </c>
      <c r="I25" s="14">
        <f t="shared" si="6"/>
        <v>0</v>
      </c>
    </row>
    <row r="26" spans="2:9" ht="12.75">
      <c r="B26" s="11" t="s">
        <v>25</v>
      </c>
      <c r="C26" s="9"/>
      <c r="D26" s="13">
        <v>61397.77</v>
      </c>
      <c r="E26" s="14">
        <v>421295.97</v>
      </c>
      <c r="F26" s="13">
        <f t="shared" si="5"/>
        <v>482693.74</v>
      </c>
      <c r="G26" s="14">
        <v>482693.74</v>
      </c>
      <c r="H26" s="14">
        <v>447514.5</v>
      </c>
      <c r="I26" s="14">
        <f t="shared" si="6"/>
        <v>0</v>
      </c>
    </row>
    <row r="27" spans="2:9" ht="12.75">
      <c r="B27" s="11" t="s">
        <v>26</v>
      </c>
      <c r="C27" s="9"/>
      <c r="D27" s="13">
        <v>887442.17</v>
      </c>
      <c r="E27" s="14">
        <v>1944488.44</v>
      </c>
      <c r="F27" s="13">
        <f t="shared" si="5"/>
        <v>2831930.61</v>
      </c>
      <c r="G27" s="14">
        <v>2831930.61</v>
      </c>
      <c r="H27" s="14">
        <v>2797736.77</v>
      </c>
      <c r="I27" s="14">
        <f t="shared" si="6"/>
        <v>0</v>
      </c>
    </row>
    <row r="28" spans="2:9" ht="12.75">
      <c r="B28" s="11" t="s">
        <v>27</v>
      </c>
      <c r="C28" s="9"/>
      <c r="D28" s="13">
        <v>450787.51</v>
      </c>
      <c r="E28" s="14">
        <v>131065.33</v>
      </c>
      <c r="F28" s="13">
        <f t="shared" si="5"/>
        <v>581852.84</v>
      </c>
      <c r="G28" s="14">
        <v>581852.84</v>
      </c>
      <c r="H28" s="14">
        <v>532160.2</v>
      </c>
      <c r="I28" s="14">
        <f t="shared" si="6"/>
        <v>0</v>
      </c>
    </row>
    <row r="29" spans="2:9" ht="12.75">
      <c r="B29" s="11" t="s">
        <v>28</v>
      </c>
      <c r="C29" s="9"/>
      <c r="D29" s="13"/>
      <c r="E29" s="14"/>
      <c r="F29" s="13">
        <f t="shared" si="5"/>
        <v>0</v>
      </c>
      <c r="G29" s="14"/>
      <c r="H29" s="14"/>
      <c r="I29" s="14">
        <f t="shared" si="6"/>
        <v>0</v>
      </c>
    </row>
    <row r="30" spans="2:9" ht="12.75">
      <c r="B30" s="11" t="s">
        <v>29</v>
      </c>
      <c r="C30" s="9"/>
      <c r="D30" s="13">
        <v>84998.97</v>
      </c>
      <c r="E30" s="14">
        <v>989273.12</v>
      </c>
      <c r="F30" s="13">
        <f t="shared" si="5"/>
        <v>1074272.09</v>
      </c>
      <c r="G30" s="14">
        <v>1074272.09</v>
      </c>
      <c r="H30" s="14">
        <v>887593.22</v>
      </c>
      <c r="I30" s="14">
        <f t="shared" si="6"/>
        <v>0</v>
      </c>
    </row>
    <row r="31" spans="2:9" ht="12.75">
      <c r="B31" s="1" t="s">
        <v>30</v>
      </c>
      <c r="C31" s="7"/>
      <c r="D31" s="13">
        <f aca="true" t="shared" si="7" ref="D31:I31">SUM(D32:D40)</f>
        <v>17589987.06</v>
      </c>
      <c r="E31" s="13">
        <f t="shared" si="7"/>
        <v>-687457.0699999998</v>
      </c>
      <c r="F31" s="13">
        <f t="shared" si="7"/>
        <v>16902529.99</v>
      </c>
      <c r="G31" s="13">
        <f t="shared" si="7"/>
        <v>16902529.990000002</v>
      </c>
      <c r="H31" s="13">
        <f t="shared" si="7"/>
        <v>13292914.49</v>
      </c>
      <c r="I31" s="13">
        <f t="shared" si="7"/>
        <v>0</v>
      </c>
    </row>
    <row r="32" spans="2:9" ht="12.75">
      <c r="B32" s="11" t="s">
        <v>31</v>
      </c>
      <c r="C32" s="9"/>
      <c r="D32" s="13">
        <v>44036.4</v>
      </c>
      <c r="E32" s="14">
        <v>1186582.11</v>
      </c>
      <c r="F32" s="13">
        <f aca="true" t="shared" si="8" ref="F32:F40">D32+E32</f>
        <v>1230618.51</v>
      </c>
      <c r="G32" s="14">
        <v>1230618.51</v>
      </c>
      <c r="H32" s="14">
        <v>1222928.51</v>
      </c>
      <c r="I32" s="14">
        <f t="shared" si="6"/>
        <v>0</v>
      </c>
    </row>
    <row r="33" spans="2:9" ht="12.75">
      <c r="B33" s="11" t="s">
        <v>32</v>
      </c>
      <c r="C33" s="9"/>
      <c r="D33" s="13">
        <v>910081.74</v>
      </c>
      <c r="E33" s="14">
        <v>257180.48</v>
      </c>
      <c r="F33" s="13">
        <f t="shared" si="8"/>
        <v>1167262.22</v>
      </c>
      <c r="G33" s="14">
        <v>1167262.22</v>
      </c>
      <c r="H33" s="14">
        <v>1061015.23</v>
      </c>
      <c r="I33" s="14">
        <f t="shared" si="6"/>
        <v>0</v>
      </c>
    </row>
    <row r="34" spans="2:9" ht="12.75">
      <c r="B34" s="11" t="s">
        <v>33</v>
      </c>
      <c r="C34" s="9"/>
      <c r="D34" s="13">
        <v>352661.71</v>
      </c>
      <c r="E34" s="14">
        <v>523305.41</v>
      </c>
      <c r="F34" s="13">
        <f t="shared" si="8"/>
        <v>875967.12</v>
      </c>
      <c r="G34" s="14">
        <v>875967.12</v>
      </c>
      <c r="H34" s="14">
        <v>875967.12</v>
      </c>
      <c r="I34" s="14">
        <f t="shared" si="6"/>
        <v>0</v>
      </c>
    </row>
    <row r="35" spans="2:9" ht="12.75">
      <c r="B35" s="11" t="s">
        <v>34</v>
      </c>
      <c r="C35" s="9"/>
      <c r="D35" s="13">
        <v>42136.54</v>
      </c>
      <c r="E35" s="14">
        <v>158465.63</v>
      </c>
      <c r="F35" s="13">
        <f t="shared" si="8"/>
        <v>200602.17</v>
      </c>
      <c r="G35" s="14">
        <v>200602.17</v>
      </c>
      <c r="H35" s="14">
        <v>200602.17</v>
      </c>
      <c r="I35" s="14">
        <f t="shared" si="6"/>
        <v>0</v>
      </c>
    </row>
    <row r="36" spans="2:9" ht="12.75">
      <c r="B36" s="11" t="s">
        <v>35</v>
      </c>
      <c r="C36" s="9"/>
      <c r="D36" s="13">
        <v>710738</v>
      </c>
      <c r="E36" s="14">
        <v>61698.64</v>
      </c>
      <c r="F36" s="13">
        <f t="shared" si="8"/>
        <v>772436.64</v>
      </c>
      <c r="G36" s="14">
        <v>772436.64</v>
      </c>
      <c r="H36" s="14">
        <v>703068.64</v>
      </c>
      <c r="I36" s="14">
        <f t="shared" si="6"/>
        <v>0</v>
      </c>
    </row>
    <row r="37" spans="2:9" ht="12.75">
      <c r="B37" s="11" t="s">
        <v>36</v>
      </c>
      <c r="C37" s="9"/>
      <c r="D37" s="13">
        <v>97235.22</v>
      </c>
      <c r="E37" s="14">
        <v>1054844.37</v>
      </c>
      <c r="F37" s="13">
        <f t="shared" si="8"/>
        <v>1152079.59</v>
      </c>
      <c r="G37" s="14">
        <v>1152079.59</v>
      </c>
      <c r="H37" s="14">
        <v>1116798.19</v>
      </c>
      <c r="I37" s="14">
        <f t="shared" si="6"/>
        <v>0</v>
      </c>
    </row>
    <row r="38" spans="2:9" ht="12.75">
      <c r="B38" s="11" t="s">
        <v>37</v>
      </c>
      <c r="C38" s="9"/>
      <c r="D38" s="13">
        <v>1308939.96</v>
      </c>
      <c r="E38" s="14">
        <v>-382135.09</v>
      </c>
      <c r="F38" s="13">
        <f t="shared" si="8"/>
        <v>926804.8699999999</v>
      </c>
      <c r="G38" s="14">
        <v>926804.87</v>
      </c>
      <c r="H38" s="14">
        <v>896703.86</v>
      </c>
      <c r="I38" s="14">
        <f t="shared" si="6"/>
        <v>0</v>
      </c>
    </row>
    <row r="39" spans="2:9" ht="12.75">
      <c r="B39" s="11" t="s">
        <v>38</v>
      </c>
      <c r="C39" s="9"/>
      <c r="D39" s="13">
        <v>12404550.54</v>
      </c>
      <c r="E39" s="14">
        <v>-5789121.36</v>
      </c>
      <c r="F39" s="13">
        <f t="shared" si="8"/>
        <v>6615429.179999999</v>
      </c>
      <c r="G39" s="14">
        <v>6615429.18</v>
      </c>
      <c r="H39" s="14">
        <v>3834409.18</v>
      </c>
      <c r="I39" s="14">
        <f t="shared" si="6"/>
        <v>0</v>
      </c>
    </row>
    <row r="40" spans="2:9" ht="12.75">
      <c r="B40" s="11" t="s">
        <v>39</v>
      </c>
      <c r="C40" s="9"/>
      <c r="D40" s="13">
        <v>1719606.95</v>
      </c>
      <c r="E40" s="14">
        <v>2241722.74</v>
      </c>
      <c r="F40" s="13">
        <f t="shared" si="8"/>
        <v>3961329.6900000004</v>
      </c>
      <c r="G40" s="14">
        <v>3961329.69</v>
      </c>
      <c r="H40" s="14">
        <v>3381421.59</v>
      </c>
      <c r="I40" s="14">
        <f t="shared" si="6"/>
        <v>0</v>
      </c>
    </row>
    <row r="41" spans="2:9" ht="25.5" customHeight="1">
      <c r="B41" s="26" t="s">
        <v>40</v>
      </c>
      <c r="C41" s="27"/>
      <c r="D41" s="13">
        <f aca="true" t="shared" si="9" ref="D41:I41">SUM(D42:D50)</f>
        <v>12957156</v>
      </c>
      <c r="E41" s="13">
        <f t="shared" si="9"/>
        <v>444432.08</v>
      </c>
      <c r="F41" s="13">
        <f>SUM(F42:F50)</f>
        <v>13401588.08</v>
      </c>
      <c r="G41" s="13">
        <f t="shared" si="9"/>
        <v>13401588.08</v>
      </c>
      <c r="H41" s="13">
        <f t="shared" si="9"/>
        <v>13237838.08</v>
      </c>
      <c r="I41" s="13">
        <f t="shared" si="9"/>
        <v>0</v>
      </c>
    </row>
    <row r="42" spans="2:9" ht="12.75">
      <c r="B42" s="11" t="s">
        <v>41</v>
      </c>
      <c r="C42" s="9"/>
      <c r="D42" s="13">
        <v>6322500</v>
      </c>
      <c r="E42" s="14">
        <v>719800</v>
      </c>
      <c r="F42" s="13">
        <f>D42+E42</f>
        <v>7042300</v>
      </c>
      <c r="G42" s="14">
        <v>7042300</v>
      </c>
      <c r="H42" s="14">
        <v>7042300</v>
      </c>
      <c r="I42" s="14">
        <f t="shared" si="6"/>
        <v>0</v>
      </c>
    </row>
    <row r="43" spans="2:9" ht="12.75">
      <c r="B43" s="11" t="s">
        <v>42</v>
      </c>
      <c r="C43" s="9"/>
      <c r="D43" s="13">
        <v>0</v>
      </c>
      <c r="E43" s="14">
        <v>500000</v>
      </c>
      <c r="F43" s="13">
        <f aca="true" t="shared" si="10" ref="F43:F85">D43+E43</f>
        <v>500000</v>
      </c>
      <c r="G43" s="14">
        <v>500000</v>
      </c>
      <c r="H43" s="14">
        <v>500000</v>
      </c>
      <c r="I43" s="14">
        <f t="shared" si="6"/>
        <v>0</v>
      </c>
    </row>
    <row r="44" spans="2:9" ht="12.75">
      <c r="B44" s="11" t="s">
        <v>43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ht="12.75">
      <c r="B45" s="11" t="s">
        <v>44</v>
      </c>
      <c r="C45" s="9"/>
      <c r="D45" s="13">
        <v>2950035</v>
      </c>
      <c r="E45" s="14">
        <v>-810340.36</v>
      </c>
      <c r="F45" s="13">
        <f t="shared" si="10"/>
        <v>2139694.64</v>
      </c>
      <c r="G45" s="14">
        <v>2139694.64</v>
      </c>
      <c r="H45" s="14">
        <v>1975944.64</v>
      </c>
      <c r="I45" s="14">
        <f t="shared" si="6"/>
        <v>0</v>
      </c>
    </row>
    <row r="46" spans="2:9" ht="12.75">
      <c r="B46" s="11" t="s">
        <v>45</v>
      </c>
      <c r="C46" s="9"/>
      <c r="D46" s="13">
        <v>3684621</v>
      </c>
      <c r="E46" s="14">
        <v>34972.44</v>
      </c>
      <c r="F46" s="13">
        <f t="shared" si="10"/>
        <v>3719593.44</v>
      </c>
      <c r="G46" s="14">
        <v>3719593.44</v>
      </c>
      <c r="H46" s="14">
        <v>3719593.44</v>
      </c>
      <c r="I46" s="14">
        <f t="shared" si="6"/>
        <v>0</v>
      </c>
    </row>
    <row r="47" spans="2:9" ht="12.75">
      <c r="B47" s="11" t="s">
        <v>46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47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11" t="s">
        <v>48</v>
      </c>
      <c r="C49" s="9"/>
      <c r="D49" s="13"/>
      <c r="E49" s="14"/>
      <c r="F49" s="13">
        <f t="shared" si="10"/>
        <v>0</v>
      </c>
      <c r="G49" s="14"/>
      <c r="H49" s="14"/>
      <c r="I49" s="14">
        <f t="shared" si="6"/>
        <v>0</v>
      </c>
    </row>
    <row r="50" spans="2:9" ht="12.75">
      <c r="B50" s="11" t="s">
        <v>49</v>
      </c>
      <c r="C50" s="9"/>
      <c r="D50" s="13"/>
      <c r="E50" s="14"/>
      <c r="F50" s="13">
        <f t="shared" si="10"/>
        <v>0</v>
      </c>
      <c r="G50" s="14"/>
      <c r="H50" s="14"/>
      <c r="I50" s="14">
        <f t="shared" si="6"/>
        <v>0</v>
      </c>
    </row>
    <row r="51" spans="2:9" ht="12.75">
      <c r="B51" s="26" t="s">
        <v>50</v>
      </c>
      <c r="C51" s="27"/>
      <c r="D51" s="13">
        <f aca="true" t="shared" si="11" ref="D51:I51">SUM(D52:D60)</f>
        <v>656000</v>
      </c>
      <c r="E51" s="13">
        <f t="shared" si="11"/>
        <v>199530.44999999998</v>
      </c>
      <c r="F51" s="13">
        <f t="shared" si="11"/>
        <v>855530.45</v>
      </c>
      <c r="G51" s="13">
        <f t="shared" si="11"/>
        <v>855530.45</v>
      </c>
      <c r="H51" s="13">
        <f t="shared" si="11"/>
        <v>731207.45</v>
      </c>
      <c r="I51" s="13">
        <f t="shared" si="11"/>
        <v>0</v>
      </c>
    </row>
    <row r="52" spans="2:9" ht="12.75">
      <c r="B52" s="11" t="s">
        <v>51</v>
      </c>
      <c r="C52" s="9"/>
      <c r="D52" s="13">
        <v>656000</v>
      </c>
      <c r="E52" s="14">
        <v>-260301.05</v>
      </c>
      <c r="F52" s="13">
        <f t="shared" si="10"/>
        <v>395698.95</v>
      </c>
      <c r="G52" s="14">
        <v>395698.95</v>
      </c>
      <c r="H52" s="14">
        <v>330321.95</v>
      </c>
      <c r="I52" s="14">
        <f t="shared" si="6"/>
        <v>0</v>
      </c>
    </row>
    <row r="53" spans="2:9" ht="12.75">
      <c r="B53" s="11" t="s">
        <v>52</v>
      </c>
      <c r="C53" s="9"/>
      <c r="D53" s="13">
        <v>0</v>
      </c>
      <c r="E53" s="14">
        <v>29734.53</v>
      </c>
      <c r="F53" s="13">
        <f t="shared" si="10"/>
        <v>29734.53</v>
      </c>
      <c r="G53" s="14">
        <v>29734.53</v>
      </c>
      <c r="H53" s="14">
        <v>29734.53</v>
      </c>
      <c r="I53" s="14">
        <f t="shared" si="6"/>
        <v>0</v>
      </c>
    </row>
    <row r="54" spans="2:9" ht="12.75">
      <c r="B54" s="11" t="s">
        <v>53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ht="12.75">
      <c r="B55" s="11" t="s">
        <v>54</v>
      </c>
      <c r="C55" s="9"/>
      <c r="D55" s="13">
        <v>0</v>
      </c>
      <c r="E55" s="14">
        <v>60000</v>
      </c>
      <c r="F55" s="13">
        <f t="shared" si="10"/>
        <v>60000</v>
      </c>
      <c r="G55" s="14">
        <v>60000</v>
      </c>
      <c r="H55" s="14">
        <v>60000</v>
      </c>
      <c r="I55" s="14">
        <f t="shared" si="6"/>
        <v>0</v>
      </c>
    </row>
    <row r="56" spans="2:9" ht="12.75">
      <c r="B56" s="11" t="s">
        <v>55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ht="12.75">
      <c r="B57" s="11" t="s">
        <v>56</v>
      </c>
      <c r="C57" s="9"/>
      <c r="D57" s="13">
        <v>0</v>
      </c>
      <c r="E57" s="14">
        <v>370096.97</v>
      </c>
      <c r="F57" s="13">
        <f t="shared" si="10"/>
        <v>370096.97</v>
      </c>
      <c r="G57" s="14">
        <v>370096.97</v>
      </c>
      <c r="H57" s="14">
        <v>311150.97</v>
      </c>
      <c r="I57" s="14">
        <f t="shared" si="6"/>
        <v>0</v>
      </c>
    </row>
    <row r="58" spans="2:9" ht="12.75">
      <c r="B58" s="11" t="s">
        <v>57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ht="12.75">
      <c r="B59" s="11" t="s">
        <v>58</v>
      </c>
      <c r="C59" s="9"/>
      <c r="D59" s="13"/>
      <c r="E59" s="14"/>
      <c r="F59" s="13">
        <f t="shared" si="10"/>
        <v>0</v>
      </c>
      <c r="G59" s="14"/>
      <c r="H59" s="14"/>
      <c r="I59" s="14">
        <f t="shared" si="6"/>
        <v>0</v>
      </c>
    </row>
    <row r="60" spans="2:9" ht="12.75">
      <c r="B60" s="11" t="s">
        <v>59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ht="12.75">
      <c r="B61" s="1" t="s">
        <v>60</v>
      </c>
      <c r="C61" s="7"/>
      <c r="D61" s="13">
        <f>SUM(D62:D64)</f>
        <v>123764</v>
      </c>
      <c r="E61" s="13">
        <f>SUM(E62:E64)</f>
        <v>5996649.17</v>
      </c>
      <c r="F61" s="13">
        <f>SUM(F62:F64)</f>
        <v>6120413.17</v>
      </c>
      <c r="G61" s="13">
        <f>SUM(G62:G64)</f>
        <v>0</v>
      </c>
      <c r="H61" s="13">
        <f>SUM(H62:H64)</f>
        <v>0</v>
      </c>
      <c r="I61" s="14">
        <f t="shared" si="6"/>
        <v>6120413.17</v>
      </c>
    </row>
    <row r="62" spans="2:9" ht="12.75">
      <c r="B62" s="11" t="s">
        <v>61</v>
      </c>
      <c r="C62" s="9"/>
      <c r="D62" s="13">
        <v>123764</v>
      </c>
      <c r="E62" s="14">
        <v>5996649.17</v>
      </c>
      <c r="F62" s="13">
        <f t="shared" si="10"/>
        <v>6120413.17</v>
      </c>
      <c r="G62" s="14">
        <v>0</v>
      </c>
      <c r="H62" s="14">
        <v>0</v>
      </c>
      <c r="I62" s="14">
        <f t="shared" si="6"/>
        <v>6120413.17</v>
      </c>
    </row>
    <row r="63" spans="2:9" ht="12.75">
      <c r="B63" s="11" t="s">
        <v>62</v>
      </c>
      <c r="C63" s="9"/>
      <c r="D63" s="13"/>
      <c r="E63" s="14"/>
      <c r="F63" s="13">
        <f t="shared" si="10"/>
        <v>0</v>
      </c>
      <c r="G63" s="14"/>
      <c r="H63" s="14"/>
      <c r="I63" s="14">
        <f t="shared" si="6"/>
        <v>0</v>
      </c>
    </row>
    <row r="64" spans="2:9" ht="12.75">
      <c r="B64" s="11" t="s">
        <v>63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ht="12.75">
      <c r="B65" s="26" t="s">
        <v>64</v>
      </c>
      <c r="C65" s="27"/>
      <c r="D65" s="13">
        <f>SUM(D66:D73)</f>
        <v>0</v>
      </c>
      <c r="E65" s="13">
        <f>SUM(E66:E73)</f>
        <v>0</v>
      </c>
      <c r="F65" s="13">
        <f>F66+F67+F68+F69+F70+F72+F73</f>
        <v>0</v>
      </c>
      <c r="G65" s="13">
        <f>SUM(G66:G73)</f>
        <v>0</v>
      </c>
      <c r="H65" s="13">
        <f>SUM(H66:H73)</f>
        <v>0</v>
      </c>
      <c r="I65" s="14">
        <f t="shared" si="6"/>
        <v>0</v>
      </c>
    </row>
    <row r="66" spans="2:9" ht="12.75">
      <c r="B66" s="11" t="s">
        <v>65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66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67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68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69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70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1" t="s">
        <v>71</v>
      </c>
      <c r="C72" s="9"/>
      <c r="D72" s="13"/>
      <c r="E72" s="14"/>
      <c r="F72" s="13">
        <f t="shared" si="10"/>
        <v>0</v>
      </c>
      <c r="G72" s="14"/>
      <c r="H72" s="14"/>
      <c r="I72" s="14">
        <f t="shared" si="6"/>
        <v>0</v>
      </c>
    </row>
    <row r="73" spans="2:9" ht="12.75">
      <c r="B73" s="11" t="s">
        <v>72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ht="12.75">
      <c r="B74" s="1" t="s">
        <v>73</v>
      </c>
      <c r="C74" s="7"/>
      <c r="D74" s="13">
        <f>SUM(D75:D77)</f>
        <v>0</v>
      </c>
      <c r="E74" s="13">
        <f>SUM(E75:E77)</f>
        <v>0</v>
      </c>
      <c r="F74" s="13">
        <f>SUM(F75:F77)</f>
        <v>0</v>
      </c>
      <c r="G74" s="13">
        <f>SUM(G75:G77)</f>
        <v>0</v>
      </c>
      <c r="H74" s="13">
        <f>SUM(H75:H77)</f>
        <v>0</v>
      </c>
      <c r="I74" s="14">
        <f t="shared" si="6"/>
        <v>0</v>
      </c>
    </row>
    <row r="75" spans="2:9" ht="12.75">
      <c r="B75" s="11" t="s">
        <v>74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1" t="s">
        <v>75</v>
      </c>
      <c r="C76" s="9"/>
      <c r="D76" s="13"/>
      <c r="E76" s="14"/>
      <c r="F76" s="13">
        <f t="shared" si="10"/>
        <v>0</v>
      </c>
      <c r="G76" s="14"/>
      <c r="H76" s="14"/>
      <c r="I76" s="14">
        <f t="shared" si="6"/>
        <v>0</v>
      </c>
    </row>
    <row r="77" spans="2:9" ht="12.75">
      <c r="B77" s="11" t="s">
        <v>76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ht="12.75">
      <c r="B78" s="1" t="s">
        <v>77</v>
      </c>
      <c r="C78" s="7"/>
      <c r="D78" s="13">
        <f>SUM(D79:D85)</f>
        <v>2907000</v>
      </c>
      <c r="E78" s="13">
        <f>SUM(E79:E85)</f>
        <v>-2907000</v>
      </c>
      <c r="F78" s="13">
        <f>SUM(F79:F85)</f>
        <v>0</v>
      </c>
      <c r="G78" s="13">
        <f>SUM(G79:G85)</f>
        <v>0</v>
      </c>
      <c r="H78" s="13">
        <f>SUM(H79:H85)</f>
        <v>0</v>
      </c>
      <c r="I78" s="14">
        <f t="shared" si="6"/>
        <v>0</v>
      </c>
    </row>
    <row r="79" spans="2:9" ht="12.75">
      <c r="B79" s="11" t="s">
        <v>78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79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80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81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82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11" t="s">
        <v>83</v>
      </c>
      <c r="C84" s="9"/>
      <c r="D84" s="13"/>
      <c r="E84" s="14"/>
      <c r="F84" s="13">
        <f t="shared" si="10"/>
        <v>0</v>
      </c>
      <c r="G84" s="14"/>
      <c r="H84" s="14"/>
      <c r="I84" s="14">
        <f t="shared" si="6"/>
        <v>0</v>
      </c>
    </row>
    <row r="85" spans="2:9" ht="12.75">
      <c r="B85" s="11" t="s">
        <v>84</v>
      </c>
      <c r="C85" s="9"/>
      <c r="D85" s="13">
        <v>2907000</v>
      </c>
      <c r="E85" s="14">
        <v>-2907000</v>
      </c>
      <c r="F85" s="13">
        <f t="shared" si="10"/>
        <v>0</v>
      </c>
      <c r="G85" s="14">
        <v>0</v>
      </c>
      <c r="H85" s="14">
        <v>0</v>
      </c>
      <c r="I85" s="14">
        <f t="shared" si="6"/>
        <v>0</v>
      </c>
    </row>
    <row r="86" spans="2:9" ht="12.75">
      <c r="B86" s="20"/>
      <c r="C86" s="21"/>
      <c r="D86" s="22"/>
      <c r="E86" s="23"/>
      <c r="F86" s="23"/>
      <c r="G86" s="23"/>
      <c r="H86" s="23"/>
      <c r="I86" s="23"/>
    </row>
    <row r="87" spans="2:9" ht="12.75">
      <c r="B87" s="17" t="s">
        <v>85</v>
      </c>
      <c r="C87" s="18"/>
      <c r="D87" s="19">
        <f aca="true" t="shared" si="12" ref="D87:I87">D88+D106+D96+D116+D126+D136+D140+D149+D153</f>
        <v>24745694</v>
      </c>
      <c r="E87" s="19">
        <f>E88+E106+E96+E116+E126+E136+E140+E149+E153</f>
        <v>15787432.510000002</v>
      </c>
      <c r="F87" s="19">
        <f t="shared" si="12"/>
        <v>40533126.51</v>
      </c>
      <c r="G87" s="19">
        <f>G88+G106+G96+G116+G126+G136+G140+G149+G153</f>
        <v>40044400.5</v>
      </c>
      <c r="H87" s="19">
        <f>H88+H106+H96+H116+H126+H136+H140+H149+H153</f>
        <v>35111672.64</v>
      </c>
      <c r="I87" s="19">
        <f t="shared" si="12"/>
        <v>488726.00999999855</v>
      </c>
    </row>
    <row r="88" spans="2:9" ht="12.75">
      <c r="B88" s="1" t="s">
        <v>12</v>
      </c>
      <c r="C88" s="7"/>
      <c r="D88" s="13">
        <f>SUM(D89:D95)</f>
        <v>4168217</v>
      </c>
      <c r="E88" s="13">
        <f>SUM(E89:E95)</f>
        <v>33103.73999999997</v>
      </c>
      <c r="F88" s="13">
        <f>SUM(F89:F95)</f>
        <v>4201320.74</v>
      </c>
      <c r="G88" s="13">
        <f>SUM(G89:G95)</f>
        <v>4201320.74</v>
      </c>
      <c r="H88" s="13">
        <f>SUM(H89:H95)</f>
        <v>4150565.16</v>
      </c>
      <c r="I88" s="14">
        <f aca="true" t="shared" si="13" ref="I88:I151">F88-G88</f>
        <v>0</v>
      </c>
    </row>
    <row r="89" spans="2:9" ht="12.75">
      <c r="B89" s="11" t="s">
        <v>13</v>
      </c>
      <c r="C89" s="9"/>
      <c r="D89" s="13">
        <v>3164943.05</v>
      </c>
      <c r="E89" s="14">
        <v>-434628.3</v>
      </c>
      <c r="F89" s="13">
        <f aca="true" t="shared" si="14" ref="F89:F105">D89+E89</f>
        <v>2730314.75</v>
      </c>
      <c r="G89" s="14">
        <v>2730314.75</v>
      </c>
      <c r="H89" s="14">
        <v>2730314.75</v>
      </c>
      <c r="I89" s="14">
        <f t="shared" si="13"/>
        <v>0</v>
      </c>
    </row>
    <row r="90" spans="2:9" ht="12.75">
      <c r="B90" s="11" t="s">
        <v>14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ht="12.75">
      <c r="B91" s="11" t="s">
        <v>15</v>
      </c>
      <c r="C91" s="9"/>
      <c r="D91" s="13">
        <v>822108.81</v>
      </c>
      <c r="E91" s="14">
        <v>100035.61</v>
      </c>
      <c r="F91" s="13">
        <f t="shared" si="14"/>
        <v>922144.42</v>
      </c>
      <c r="G91" s="14">
        <v>922144.42</v>
      </c>
      <c r="H91" s="14">
        <v>922144.42</v>
      </c>
      <c r="I91" s="14">
        <f t="shared" si="13"/>
        <v>0</v>
      </c>
    </row>
    <row r="92" spans="2:9" ht="12.75">
      <c r="B92" s="11" t="s">
        <v>16</v>
      </c>
      <c r="C92" s="9"/>
      <c r="D92" s="13">
        <v>130623.85</v>
      </c>
      <c r="E92" s="14">
        <v>368737.72</v>
      </c>
      <c r="F92" s="13">
        <f t="shared" si="14"/>
        <v>499361.56999999995</v>
      </c>
      <c r="G92" s="14">
        <v>499361.57</v>
      </c>
      <c r="H92" s="14">
        <v>448605.99</v>
      </c>
      <c r="I92" s="14">
        <f t="shared" si="13"/>
        <v>0</v>
      </c>
    </row>
    <row r="93" spans="2:9" ht="12.75">
      <c r="B93" s="11" t="s">
        <v>17</v>
      </c>
      <c r="C93" s="9"/>
      <c r="D93" s="13">
        <v>0</v>
      </c>
      <c r="E93" s="14">
        <v>49500</v>
      </c>
      <c r="F93" s="13">
        <f t="shared" si="14"/>
        <v>49500</v>
      </c>
      <c r="G93" s="14">
        <v>49500</v>
      </c>
      <c r="H93" s="14">
        <v>49500</v>
      </c>
      <c r="I93" s="14">
        <f t="shared" si="13"/>
        <v>0</v>
      </c>
    </row>
    <row r="94" spans="2:9" ht="12.75">
      <c r="B94" s="11" t="s">
        <v>18</v>
      </c>
      <c r="C94" s="9"/>
      <c r="D94" s="13"/>
      <c r="E94" s="14"/>
      <c r="F94" s="13">
        <f t="shared" si="14"/>
        <v>0</v>
      </c>
      <c r="G94" s="14"/>
      <c r="H94" s="14"/>
      <c r="I94" s="14">
        <f t="shared" si="13"/>
        <v>0</v>
      </c>
    </row>
    <row r="95" spans="2:9" ht="12.75">
      <c r="B95" s="11" t="s">
        <v>19</v>
      </c>
      <c r="C95" s="9"/>
      <c r="D95" s="13">
        <v>50541.29</v>
      </c>
      <c r="E95" s="14">
        <v>-50541.29</v>
      </c>
      <c r="F95" s="13">
        <f t="shared" si="14"/>
        <v>0</v>
      </c>
      <c r="G95" s="14">
        <v>0</v>
      </c>
      <c r="H95" s="14">
        <v>0</v>
      </c>
      <c r="I95" s="14">
        <f t="shared" si="13"/>
        <v>0</v>
      </c>
    </row>
    <row r="96" spans="2:9" ht="12.75">
      <c r="B96" s="1" t="s">
        <v>20</v>
      </c>
      <c r="C96" s="7"/>
      <c r="D96" s="13">
        <f>SUM(D97:D105)</f>
        <v>208358.88999999998</v>
      </c>
      <c r="E96" s="13">
        <f>SUM(E97:E105)</f>
        <v>742639.9099999999</v>
      </c>
      <c r="F96" s="13">
        <f>SUM(F97:F105)</f>
        <v>950998.8</v>
      </c>
      <c r="G96" s="13">
        <f>SUM(G97:G105)</f>
        <v>950998.79</v>
      </c>
      <c r="H96" s="13">
        <f>SUM(H97:H105)</f>
        <v>704150.78</v>
      </c>
      <c r="I96" s="14">
        <f t="shared" si="13"/>
        <v>0.010000000009313226</v>
      </c>
    </row>
    <row r="97" spans="2:9" ht="12.75">
      <c r="B97" s="11" t="s">
        <v>21</v>
      </c>
      <c r="C97" s="9"/>
      <c r="D97" s="13">
        <v>0</v>
      </c>
      <c r="E97" s="14">
        <v>128601.03</v>
      </c>
      <c r="F97" s="13">
        <f t="shared" si="14"/>
        <v>128601.03</v>
      </c>
      <c r="G97" s="14">
        <v>128601.02</v>
      </c>
      <c r="H97" s="14">
        <v>84251.9</v>
      </c>
      <c r="I97" s="14">
        <f t="shared" si="13"/>
        <v>0.00999999999476131</v>
      </c>
    </row>
    <row r="98" spans="2:9" ht="12.75">
      <c r="B98" s="11" t="s">
        <v>22</v>
      </c>
      <c r="C98" s="9"/>
      <c r="D98" s="13">
        <v>0</v>
      </c>
      <c r="E98" s="14">
        <v>38256</v>
      </c>
      <c r="F98" s="13">
        <f t="shared" si="14"/>
        <v>38256</v>
      </c>
      <c r="G98" s="14">
        <v>38256</v>
      </c>
      <c r="H98" s="14">
        <v>0</v>
      </c>
      <c r="I98" s="14">
        <f t="shared" si="13"/>
        <v>0</v>
      </c>
    </row>
    <row r="99" spans="2:9" ht="12.75">
      <c r="B99" s="11" t="s">
        <v>23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ht="12.75">
      <c r="B100" s="11" t="s">
        <v>24</v>
      </c>
      <c r="C100" s="9"/>
      <c r="D100" s="13">
        <v>100000</v>
      </c>
      <c r="E100" s="14">
        <v>245800.83</v>
      </c>
      <c r="F100" s="13">
        <f t="shared" si="14"/>
        <v>345800.82999999996</v>
      </c>
      <c r="G100" s="14">
        <v>345800.83</v>
      </c>
      <c r="H100" s="14">
        <v>258707.82</v>
      </c>
      <c r="I100" s="14">
        <f t="shared" si="13"/>
        <v>0</v>
      </c>
    </row>
    <row r="101" spans="2:9" ht="12.75">
      <c r="B101" s="11" t="s">
        <v>25</v>
      </c>
      <c r="C101" s="9"/>
      <c r="D101" s="13">
        <v>0</v>
      </c>
      <c r="E101" s="14">
        <v>4825.03</v>
      </c>
      <c r="F101" s="13">
        <f t="shared" si="14"/>
        <v>4825.03</v>
      </c>
      <c r="G101" s="14">
        <v>4825.03</v>
      </c>
      <c r="H101" s="14">
        <v>960.9</v>
      </c>
      <c r="I101" s="14">
        <f t="shared" si="13"/>
        <v>0</v>
      </c>
    </row>
    <row r="102" spans="2:9" ht="12.75">
      <c r="B102" s="11" t="s">
        <v>26</v>
      </c>
      <c r="C102" s="9"/>
      <c r="D102" s="13">
        <v>0</v>
      </c>
      <c r="E102" s="14">
        <v>218796.4</v>
      </c>
      <c r="F102" s="13">
        <f t="shared" si="14"/>
        <v>218796.4</v>
      </c>
      <c r="G102" s="14">
        <v>218796.4</v>
      </c>
      <c r="H102" s="14">
        <v>196326</v>
      </c>
      <c r="I102" s="14">
        <f t="shared" si="13"/>
        <v>0</v>
      </c>
    </row>
    <row r="103" spans="2:9" ht="12.75">
      <c r="B103" s="11" t="s">
        <v>27</v>
      </c>
      <c r="C103" s="9"/>
      <c r="D103" s="13">
        <v>33890.86</v>
      </c>
      <c r="E103" s="14">
        <v>82989.58</v>
      </c>
      <c r="F103" s="13">
        <f t="shared" si="14"/>
        <v>116880.44</v>
      </c>
      <c r="G103" s="14">
        <v>116880.44</v>
      </c>
      <c r="H103" s="14">
        <v>110230.16</v>
      </c>
      <c r="I103" s="14">
        <f t="shared" si="13"/>
        <v>0</v>
      </c>
    </row>
    <row r="104" spans="2:9" ht="12.75">
      <c r="B104" s="11" t="s">
        <v>28</v>
      </c>
      <c r="C104" s="9"/>
      <c r="D104" s="13">
        <v>74468.03</v>
      </c>
      <c r="E104" s="14">
        <v>-74468.03</v>
      </c>
      <c r="F104" s="13">
        <f t="shared" si="14"/>
        <v>0</v>
      </c>
      <c r="G104" s="14">
        <v>0</v>
      </c>
      <c r="H104" s="14">
        <v>0</v>
      </c>
      <c r="I104" s="14">
        <f t="shared" si="13"/>
        <v>0</v>
      </c>
    </row>
    <row r="105" spans="2:9" ht="12.75">
      <c r="B105" s="11" t="s">
        <v>29</v>
      </c>
      <c r="C105" s="9"/>
      <c r="D105" s="13">
        <v>0</v>
      </c>
      <c r="E105" s="14">
        <v>97839.07</v>
      </c>
      <c r="F105" s="13">
        <f t="shared" si="14"/>
        <v>97839.07</v>
      </c>
      <c r="G105" s="14">
        <v>97839.07</v>
      </c>
      <c r="H105" s="14">
        <v>53674</v>
      </c>
      <c r="I105" s="14">
        <f t="shared" si="13"/>
        <v>0</v>
      </c>
    </row>
    <row r="106" spans="2:9" ht="12.75">
      <c r="B106" s="1" t="s">
        <v>30</v>
      </c>
      <c r="C106" s="7"/>
      <c r="D106" s="13">
        <f>SUM(D107:D115)</f>
        <v>6263507.109999999</v>
      </c>
      <c r="E106" s="13">
        <f>SUM(E107:E115)</f>
        <v>-266071.09</v>
      </c>
      <c r="F106" s="13">
        <f>SUM(F107:F115)</f>
        <v>5997436.0200000005</v>
      </c>
      <c r="G106" s="13">
        <f>SUM(G107:G115)</f>
        <v>5534177.95</v>
      </c>
      <c r="H106" s="13">
        <f>SUM(H107:H115)</f>
        <v>5430872.050000001</v>
      </c>
      <c r="I106" s="14">
        <f t="shared" si="13"/>
        <v>463258.0700000003</v>
      </c>
    </row>
    <row r="107" spans="2:9" ht="12.75">
      <c r="B107" s="11" t="s">
        <v>31</v>
      </c>
      <c r="C107" s="9"/>
      <c r="D107" s="13">
        <v>4137285</v>
      </c>
      <c r="E107" s="14">
        <v>605441.11</v>
      </c>
      <c r="F107" s="14">
        <f>D107+E107</f>
        <v>4742726.11</v>
      </c>
      <c r="G107" s="14">
        <v>4742641.16</v>
      </c>
      <c r="H107" s="14">
        <v>4742641.16</v>
      </c>
      <c r="I107" s="14">
        <f t="shared" si="13"/>
        <v>84.95000000018626</v>
      </c>
    </row>
    <row r="108" spans="2:9" ht="12.75">
      <c r="B108" s="11" t="s">
        <v>32</v>
      </c>
      <c r="C108" s="9"/>
      <c r="D108" s="13">
        <v>675586.94</v>
      </c>
      <c r="E108" s="14">
        <v>-277582.58</v>
      </c>
      <c r="F108" s="14">
        <f aca="true" t="shared" si="15" ref="F108:F115">D108+E108</f>
        <v>398004.3599999999</v>
      </c>
      <c r="G108" s="14">
        <v>398004.36</v>
      </c>
      <c r="H108" s="14">
        <v>398004.36</v>
      </c>
      <c r="I108" s="14">
        <f t="shared" si="13"/>
        <v>0</v>
      </c>
    </row>
    <row r="109" spans="2:9" ht="12.75">
      <c r="B109" s="11" t="s">
        <v>33</v>
      </c>
      <c r="C109" s="9"/>
      <c r="D109" s="13">
        <v>116815.06</v>
      </c>
      <c r="E109" s="14">
        <v>141601.9</v>
      </c>
      <c r="F109" s="14">
        <f t="shared" si="15"/>
        <v>258416.96</v>
      </c>
      <c r="G109" s="14">
        <v>249000</v>
      </c>
      <c r="H109" s="14">
        <v>169000</v>
      </c>
      <c r="I109" s="14">
        <f t="shared" si="13"/>
        <v>9416.959999999992</v>
      </c>
    </row>
    <row r="110" spans="2:9" ht="12.75">
      <c r="B110" s="11" t="s">
        <v>34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ht="12.75">
      <c r="B111" s="11" t="s">
        <v>35</v>
      </c>
      <c r="C111" s="9"/>
      <c r="D111" s="13">
        <v>1000000</v>
      </c>
      <c r="E111" s="14">
        <v>-546243.84</v>
      </c>
      <c r="F111" s="14">
        <f t="shared" si="15"/>
        <v>453756.16000000003</v>
      </c>
      <c r="G111" s="14">
        <v>0</v>
      </c>
      <c r="H111" s="14">
        <v>0</v>
      </c>
      <c r="I111" s="14">
        <f t="shared" si="13"/>
        <v>453756.16000000003</v>
      </c>
    </row>
    <row r="112" spans="2:9" ht="12.75">
      <c r="B112" s="11" t="s">
        <v>36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ht="12.75">
      <c r="B113" s="11" t="s">
        <v>37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12.75">
      <c r="B114" s="11" t="s">
        <v>38</v>
      </c>
      <c r="C114" s="9"/>
      <c r="D114" s="13">
        <v>333820.11</v>
      </c>
      <c r="E114" s="14">
        <v>-318355.11</v>
      </c>
      <c r="F114" s="14">
        <f t="shared" si="15"/>
        <v>15465</v>
      </c>
      <c r="G114" s="14">
        <v>15465</v>
      </c>
      <c r="H114" s="14">
        <v>15465</v>
      </c>
      <c r="I114" s="14">
        <f t="shared" si="13"/>
        <v>0</v>
      </c>
    </row>
    <row r="115" spans="2:9" ht="12.75">
      <c r="B115" s="11" t="s">
        <v>39</v>
      </c>
      <c r="C115" s="9"/>
      <c r="D115" s="13">
        <v>0</v>
      </c>
      <c r="E115" s="14">
        <v>129067.43</v>
      </c>
      <c r="F115" s="14">
        <f t="shared" si="15"/>
        <v>129067.43</v>
      </c>
      <c r="G115" s="14">
        <v>129067.43</v>
      </c>
      <c r="H115" s="14">
        <v>105761.53</v>
      </c>
      <c r="I115" s="14">
        <f t="shared" si="13"/>
        <v>0</v>
      </c>
    </row>
    <row r="116" spans="2:9" ht="25.5" customHeight="1">
      <c r="B116" s="26" t="s">
        <v>40</v>
      </c>
      <c r="C116" s="27"/>
      <c r="D116" s="13">
        <f>SUM(D117:D125)</f>
        <v>299965</v>
      </c>
      <c r="E116" s="13">
        <f>SUM(E117:E125)</f>
        <v>125000</v>
      </c>
      <c r="F116" s="13">
        <f>SUM(F117:F125)</f>
        <v>424965</v>
      </c>
      <c r="G116" s="13">
        <f>SUM(G117:G125)</f>
        <v>399500</v>
      </c>
      <c r="H116" s="13">
        <f>SUM(H117:H125)</f>
        <v>274500</v>
      </c>
      <c r="I116" s="14">
        <f t="shared" si="13"/>
        <v>25465</v>
      </c>
    </row>
    <row r="117" spans="2:9" ht="12.75">
      <c r="B117" s="11" t="s">
        <v>41</v>
      </c>
      <c r="C117" s="9"/>
      <c r="D117" s="13">
        <v>299965</v>
      </c>
      <c r="E117" s="14">
        <v>0</v>
      </c>
      <c r="F117" s="14">
        <f>D117+E117</f>
        <v>299965</v>
      </c>
      <c r="G117" s="14">
        <v>274500</v>
      </c>
      <c r="H117" s="14">
        <v>274500</v>
      </c>
      <c r="I117" s="14">
        <f t="shared" si="13"/>
        <v>25465</v>
      </c>
    </row>
    <row r="118" spans="2:9" ht="12.75">
      <c r="B118" s="11" t="s">
        <v>42</v>
      </c>
      <c r="C118" s="9"/>
      <c r="D118" s="13"/>
      <c r="E118" s="14"/>
      <c r="F118" s="14">
        <f aca="true" t="shared" si="16" ref="F118:F125">D118+E118</f>
        <v>0</v>
      </c>
      <c r="G118" s="14"/>
      <c r="H118" s="14"/>
      <c r="I118" s="14">
        <f t="shared" si="13"/>
        <v>0</v>
      </c>
    </row>
    <row r="119" spans="2:9" ht="12.75">
      <c r="B119" s="11" t="s">
        <v>43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44</v>
      </c>
      <c r="C120" s="9"/>
      <c r="D120" s="13">
        <v>0</v>
      </c>
      <c r="E120" s="14">
        <v>125000</v>
      </c>
      <c r="F120" s="14">
        <f t="shared" si="16"/>
        <v>125000</v>
      </c>
      <c r="G120" s="14">
        <v>125000</v>
      </c>
      <c r="H120" s="14">
        <v>0</v>
      </c>
      <c r="I120" s="14">
        <f t="shared" si="13"/>
        <v>0</v>
      </c>
    </row>
    <row r="121" spans="2:9" ht="12.75">
      <c r="B121" s="11" t="s">
        <v>45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46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47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1" t="s">
        <v>48</v>
      </c>
      <c r="C124" s="9"/>
      <c r="D124" s="13"/>
      <c r="E124" s="14"/>
      <c r="F124" s="14">
        <f t="shared" si="16"/>
        <v>0</v>
      </c>
      <c r="G124" s="14"/>
      <c r="H124" s="14"/>
      <c r="I124" s="14">
        <f t="shared" si="13"/>
        <v>0</v>
      </c>
    </row>
    <row r="125" spans="2:9" ht="12.75">
      <c r="B125" s="11" t="s">
        <v>49</v>
      </c>
      <c r="C125" s="9"/>
      <c r="D125" s="13"/>
      <c r="E125" s="14"/>
      <c r="F125" s="14">
        <f t="shared" si="16"/>
        <v>0</v>
      </c>
      <c r="G125" s="14"/>
      <c r="H125" s="14"/>
      <c r="I125" s="14">
        <f t="shared" si="13"/>
        <v>0</v>
      </c>
    </row>
    <row r="126" spans="2:9" ht="12.75">
      <c r="B126" s="1" t="s">
        <v>50</v>
      </c>
      <c r="C126" s="7"/>
      <c r="D126" s="13">
        <f>SUM(D127:D135)</f>
        <v>200000</v>
      </c>
      <c r="E126" s="13">
        <f>SUM(E127:E135)</f>
        <v>64238.909999999996</v>
      </c>
      <c r="F126" s="13">
        <f>SUM(F127:F135)</f>
        <v>264238.91</v>
      </c>
      <c r="G126" s="13">
        <f>SUM(G127:G135)</f>
        <v>264238.89</v>
      </c>
      <c r="H126" s="13">
        <f>SUM(H127:H135)</f>
        <v>264238.89</v>
      </c>
      <c r="I126" s="14">
        <f t="shared" si="13"/>
        <v>0.01999999996041879</v>
      </c>
    </row>
    <row r="127" spans="2:9" ht="12.75">
      <c r="B127" s="11" t="s">
        <v>51</v>
      </c>
      <c r="C127" s="9"/>
      <c r="D127" s="13">
        <v>200000</v>
      </c>
      <c r="E127" s="14">
        <v>-15323.07</v>
      </c>
      <c r="F127" s="14">
        <f>D127+E127</f>
        <v>184676.93</v>
      </c>
      <c r="G127" s="14">
        <v>184676.92</v>
      </c>
      <c r="H127" s="14">
        <v>184676.92</v>
      </c>
      <c r="I127" s="14">
        <f t="shared" si="13"/>
        <v>0.009999999980209395</v>
      </c>
    </row>
    <row r="128" spans="2:9" ht="12.75">
      <c r="B128" s="11" t="s">
        <v>52</v>
      </c>
      <c r="C128" s="9"/>
      <c r="D128" s="13">
        <v>0</v>
      </c>
      <c r="E128" s="14">
        <v>9222</v>
      </c>
      <c r="F128" s="14">
        <f aca="true" t="shared" si="17" ref="F128:F135">D128+E128</f>
        <v>9222</v>
      </c>
      <c r="G128" s="14">
        <v>9222</v>
      </c>
      <c r="H128" s="14">
        <v>9222</v>
      </c>
      <c r="I128" s="14">
        <f t="shared" si="13"/>
        <v>0</v>
      </c>
    </row>
    <row r="129" spans="2:9" ht="12.75">
      <c r="B129" s="11" t="s">
        <v>53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54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55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56</v>
      </c>
      <c r="C132" s="9"/>
      <c r="D132" s="13">
        <v>0</v>
      </c>
      <c r="E132" s="14">
        <v>70339.98</v>
      </c>
      <c r="F132" s="14">
        <f t="shared" si="17"/>
        <v>70339.98</v>
      </c>
      <c r="G132" s="14">
        <v>70339.97</v>
      </c>
      <c r="H132" s="14">
        <v>70339.97</v>
      </c>
      <c r="I132" s="14">
        <f t="shared" si="13"/>
        <v>0.00999999999476131</v>
      </c>
    </row>
    <row r="133" spans="2:9" ht="12.75">
      <c r="B133" s="11" t="s">
        <v>57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1" t="s">
        <v>58</v>
      </c>
      <c r="C134" s="9"/>
      <c r="D134" s="13"/>
      <c r="E134" s="14"/>
      <c r="F134" s="14">
        <f t="shared" si="17"/>
        <v>0</v>
      </c>
      <c r="G134" s="14"/>
      <c r="H134" s="14"/>
      <c r="I134" s="14">
        <f t="shared" si="13"/>
        <v>0</v>
      </c>
    </row>
    <row r="135" spans="2:9" ht="12.75">
      <c r="B135" s="11" t="s">
        <v>59</v>
      </c>
      <c r="C135" s="9"/>
      <c r="D135" s="13"/>
      <c r="E135" s="14"/>
      <c r="F135" s="14">
        <f t="shared" si="17"/>
        <v>0</v>
      </c>
      <c r="G135" s="14"/>
      <c r="H135" s="14"/>
      <c r="I135" s="14">
        <f t="shared" si="13"/>
        <v>0</v>
      </c>
    </row>
    <row r="136" spans="2:9" ht="12.75">
      <c r="B136" s="1" t="s">
        <v>60</v>
      </c>
      <c r="C136" s="7"/>
      <c r="D136" s="13">
        <f>SUM(D137:D139)</f>
        <v>13605646</v>
      </c>
      <c r="E136" s="13">
        <f>SUM(E137:E139)</f>
        <v>10603736.92</v>
      </c>
      <c r="F136" s="13">
        <f>SUM(F137:F139)</f>
        <v>24209382.919999998</v>
      </c>
      <c r="G136" s="13">
        <f>SUM(G137:G139)</f>
        <v>24209380.02</v>
      </c>
      <c r="H136" s="13">
        <f>SUM(H137:H139)</f>
        <v>19802561.65</v>
      </c>
      <c r="I136" s="14">
        <f t="shared" si="13"/>
        <v>2.899999998509884</v>
      </c>
    </row>
    <row r="137" spans="2:9" ht="12.75">
      <c r="B137" s="11" t="s">
        <v>61</v>
      </c>
      <c r="C137" s="9"/>
      <c r="D137" s="13">
        <v>13605646</v>
      </c>
      <c r="E137" s="14">
        <v>9403636.2</v>
      </c>
      <c r="F137" s="14">
        <f>D137+E137</f>
        <v>23009282.2</v>
      </c>
      <c r="G137" s="14">
        <v>23009279.3</v>
      </c>
      <c r="H137" s="14">
        <v>18602460.93</v>
      </c>
      <c r="I137" s="14">
        <f t="shared" si="13"/>
        <v>2.899999998509884</v>
      </c>
    </row>
    <row r="138" spans="2:9" ht="12.75">
      <c r="B138" s="11" t="s">
        <v>62</v>
      </c>
      <c r="C138" s="9"/>
      <c r="D138" s="13">
        <v>0</v>
      </c>
      <c r="E138" s="14">
        <v>1200100.72</v>
      </c>
      <c r="F138" s="14">
        <f>D138+E138</f>
        <v>1200100.72</v>
      </c>
      <c r="G138" s="14">
        <v>1200100.72</v>
      </c>
      <c r="H138" s="14">
        <v>1200100.72</v>
      </c>
      <c r="I138" s="14">
        <f t="shared" si="13"/>
        <v>0</v>
      </c>
    </row>
    <row r="139" spans="2:9" ht="12.75">
      <c r="B139" s="11" t="s">
        <v>63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ht="12.75">
      <c r="B140" s="1" t="s">
        <v>64</v>
      </c>
      <c r="C140" s="7"/>
      <c r="D140" s="13">
        <f>SUM(D141:D148)</f>
        <v>0</v>
      </c>
      <c r="E140" s="13">
        <f>SUM(E141:E148)</f>
        <v>0</v>
      </c>
      <c r="F140" s="13">
        <f>F141+F142+F143+F144+F145+F147+F148</f>
        <v>0</v>
      </c>
      <c r="G140" s="13">
        <f>SUM(G141:G148)</f>
        <v>0</v>
      </c>
      <c r="H140" s="13">
        <f>SUM(H141:H148)</f>
        <v>0</v>
      </c>
      <c r="I140" s="14">
        <f t="shared" si="13"/>
        <v>0</v>
      </c>
    </row>
    <row r="141" spans="2:9" ht="12.75">
      <c r="B141" s="11" t="s">
        <v>65</v>
      </c>
      <c r="C141" s="9"/>
      <c r="D141" s="13"/>
      <c r="E141" s="14"/>
      <c r="F141" s="14">
        <f>D141+E141</f>
        <v>0</v>
      </c>
      <c r="G141" s="14"/>
      <c r="H141" s="14"/>
      <c r="I141" s="14">
        <f t="shared" si="13"/>
        <v>0</v>
      </c>
    </row>
    <row r="142" spans="2:9" ht="12.75">
      <c r="B142" s="11" t="s">
        <v>66</v>
      </c>
      <c r="C142" s="9"/>
      <c r="D142" s="13"/>
      <c r="E142" s="14"/>
      <c r="F142" s="14">
        <f aca="true" t="shared" si="18" ref="F142:F148">D142+E142</f>
        <v>0</v>
      </c>
      <c r="G142" s="14"/>
      <c r="H142" s="14"/>
      <c r="I142" s="14">
        <f t="shared" si="13"/>
        <v>0</v>
      </c>
    </row>
    <row r="143" spans="2:9" ht="12.75">
      <c r="B143" s="11" t="s">
        <v>67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68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69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70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1" t="s">
        <v>71</v>
      </c>
      <c r="C147" s="9"/>
      <c r="D147" s="13"/>
      <c r="E147" s="14"/>
      <c r="F147" s="14">
        <f t="shared" si="18"/>
        <v>0</v>
      </c>
      <c r="G147" s="14"/>
      <c r="H147" s="14"/>
      <c r="I147" s="14">
        <f t="shared" si="13"/>
        <v>0</v>
      </c>
    </row>
    <row r="148" spans="2:9" ht="12.75">
      <c r="B148" s="11" t="s">
        <v>72</v>
      </c>
      <c r="C148" s="9"/>
      <c r="D148" s="13"/>
      <c r="E148" s="14"/>
      <c r="F148" s="14">
        <f t="shared" si="18"/>
        <v>0</v>
      </c>
      <c r="G148" s="14"/>
      <c r="H148" s="14"/>
      <c r="I148" s="14">
        <f t="shared" si="13"/>
        <v>0</v>
      </c>
    </row>
    <row r="149" spans="2:9" ht="12.75">
      <c r="B149" s="1" t="s">
        <v>73</v>
      </c>
      <c r="C149" s="7"/>
      <c r="D149" s="13">
        <f>SUM(D150:D152)</f>
        <v>0</v>
      </c>
      <c r="E149" s="13">
        <f>SUM(E150:E152)</f>
        <v>0</v>
      </c>
      <c r="F149" s="13">
        <f>SUM(F150:F152)</f>
        <v>0</v>
      </c>
      <c r="G149" s="13">
        <f>SUM(G150:G152)</f>
        <v>0</v>
      </c>
      <c r="H149" s="13">
        <f>SUM(H150:H152)</f>
        <v>0</v>
      </c>
      <c r="I149" s="14">
        <f t="shared" si="13"/>
        <v>0</v>
      </c>
    </row>
    <row r="150" spans="2:9" ht="12.75">
      <c r="B150" s="11" t="s">
        <v>74</v>
      </c>
      <c r="C150" s="9"/>
      <c r="D150" s="13"/>
      <c r="E150" s="14"/>
      <c r="F150" s="14">
        <f>D150+E150</f>
        <v>0</v>
      </c>
      <c r="G150" s="14"/>
      <c r="H150" s="14"/>
      <c r="I150" s="14">
        <f t="shared" si="13"/>
        <v>0</v>
      </c>
    </row>
    <row r="151" spans="2:9" ht="12.75">
      <c r="B151" s="11" t="s">
        <v>75</v>
      </c>
      <c r="C151" s="9"/>
      <c r="D151" s="13"/>
      <c r="E151" s="14"/>
      <c r="F151" s="14">
        <f>D151+E151</f>
        <v>0</v>
      </c>
      <c r="G151" s="14"/>
      <c r="H151" s="14"/>
      <c r="I151" s="14">
        <f t="shared" si="13"/>
        <v>0</v>
      </c>
    </row>
    <row r="152" spans="2:9" ht="12.75">
      <c r="B152" s="11" t="s">
        <v>76</v>
      </c>
      <c r="C152" s="9"/>
      <c r="D152" s="13"/>
      <c r="E152" s="14"/>
      <c r="F152" s="14">
        <f>D152+E152</f>
        <v>0</v>
      </c>
      <c r="G152" s="14"/>
      <c r="H152" s="14"/>
      <c r="I152" s="14">
        <f aca="true" t="shared" si="19" ref="I152:I160">F152-G152</f>
        <v>0</v>
      </c>
    </row>
    <row r="153" spans="2:9" ht="12.75">
      <c r="B153" s="1" t="s">
        <v>77</v>
      </c>
      <c r="C153" s="7"/>
      <c r="D153" s="13">
        <f>SUM(D154:D160)</f>
        <v>0</v>
      </c>
      <c r="E153" s="13">
        <f>SUM(E154:E160)</f>
        <v>4484784.12</v>
      </c>
      <c r="F153" s="13">
        <f>SUM(F154:F160)</f>
        <v>4484784.12</v>
      </c>
      <c r="G153" s="13">
        <f>SUM(G154:G160)</f>
        <v>4484784.11</v>
      </c>
      <c r="H153" s="13">
        <f>SUM(H154:H160)</f>
        <v>4484784.11</v>
      </c>
      <c r="I153" s="14">
        <f t="shared" si="19"/>
        <v>0.009999999776482582</v>
      </c>
    </row>
    <row r="154" spans="2:9" ht="12.75">
      <c r="B154" s="11" t="s">
        <v>78</v>
      </c>
      <c r="C154" s="9"/>
      <c r="D154" s="13"/>
      <c r="E154" s="14"/>
      <c r="F154" s="14">
        <f>D154+E154</f>
        <v>0</v>
      </c>
      <c r="G154" s="14"/>
      <c r="H154" s="14"/>
      <c r="I154" s="14">
        <f t="shared" si="19"/>
        <v>0</v>
      </c>
    </row>
    <row r="155" spans="2:9" ht="12.75">
      <c r="B155" s="11" t="s">
        <v>79</v>
      </c>
      <c r="C155" s="9"/>
      <c r="D155" s="13"/>
      <c r="E155" s="14"/>
      <c r="F155" s="14">
        <f aca="true" t="shared" si="20" ref="F155:F160">D155+E155</f>
        <v>0</v>
      </c>
      <c r="G155" s="14"/>
      <c r="H155" s="14"/>
      <c r="I155" s="14">
        <f t="shared" si="19"/>
        <v>0</v>
      </c>
    </row>
    <row r="156" spans="2:9" ht="12.75">
      <c r="B156" s="11" t="s">
        <v>80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81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82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1" t="s">
        <v>83</v>
      </c>
      <c r="C159" s="9"/>
      <c r="D159" s="13"/>
      <c r="E159" s="14"/>
      <c r="F159" s="14">
        <f t="shared" si="20"/>
        <v>0</v>
      </c>
      <c r="G159" s="14"/>
      <c r="H159" s="14"/>
      <c r="I159" s="14">
        <f t="shared" si="19"/>
        <v>0</v>
      </c>
    </row>
    <row r="160" spans="2:9" ht="12.75">
      <c r="B160" s="11" t="s">
        <v>84</v>
      </c>
      <c r="C160" s="9"/>
      <c r="D160" s="13">
        <v>0</v>
      </c>
      <c r="E160" s="14">
        <v>4484784.12</v>
      </c>
      <c r="F160" s="14">
        <f t="shared" si="20"/>
        <v>4484784.12</v>
      </c>
      <c r="G160" s="14">
        <v>4484784.11</v>
      </c>
      <c r="H160" s="14">
        <v>4484784.11</v>
      </c>
      <c r="I160" s="14">
        <f t="shared" si="19"/>
        <v>0.009999999776482582</v>
      </c>
    </row>
    <row r="161" spans="2:9" ht="12.75">
      <c r="B161" s="1"/>
      <c r="C161" s="7"/>
      <c r="D161" s="13"/>
      <c r="E161" s="14"/>
      <c r="F161" s="14"/>
      <c r="G161" s="14"/>
      <c r="H161" s="14"/>
      <c r="I161" s="14"/>
    </row>
    <row r="162" spans="2:9" ht="12.75">
      <c r="B162" s="2" t="s">
        <v>86</v>
      </c>
      <c r="C162" s="8"/>
      <c r="D162" s="12">
        <f aca="true" t="shared" si="21" ref="D162:I162">D12+D87</f>
        <v>144351175</v>
      </c>
      <c r="E162" s="12">
        <f t="shared" si="21"/>
        <v>29019747.96</v>
      </c>
      <c r="F162" s="12">
        <f t="shared" si="21"/>
        <v>173370922.96</v>
      </c>
      <c r="G162" s="12">
        <f t="shared" si="21"/>
        <v>166761783.78</v>
      </c>
      <c r="H162" s="12">
        <f t="shared" si="21"/>
        <v>156610921.25</v>
      </c>
      <c r="I162" s="12">
        <f t="shared" si="21"/>
        <v>6609139.179999999</v>
      </c>
    </row>
    <row r="163" spans="2:9" ht="13.5" thickBot="1">
      <c r="B163" s="3"/>
      <c r="C163" s="10"/>
      <c r="D163" s="15"/>
      <c r="E163" s="16"/>
      <c r="F163" s="16"/>
      <c r="G163" s="16"/>
      <c r="H163" s="16"/>
      <c r="I163" s="16"/>
    </row>
  </sheetData>
  <sheetProtection/>
  <mergeCells count="15">
    <mergeCell ref="B2:I2"/>
    <mergeCell ref="B1:I1"/>
    <mergeCell ref="B7:I7"/>
    <mergeCell ref="B3:I3"/>
    <mergeCell ref="B4:I4"/>
    <mergeCell ref="B5:I5"/>
    <mergeCell ref="B116:C116"/>
    <mergeCell ref="B9:C11"/>
    <mergeCell ref="I9:I11"/>
    <mergeCell ref="B6:I6"/>
    <mergeCell ref="B8:I8"/>
    <mergeCell ref="D9:H10"/>
    <mergeCell ref="B41:C41"/>
    <mergeCell ref="B51:C51"/>
    <mergeCell ref="B65:C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6" max="255" man="1"/>
  </rowBreaks>
  <ignoredErrors>
    <ignoredError sqref="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2020-01-29T01:07:55Z</cp:lastPrinted>
  <dcterms:created xsi:type="dcterms:W3CDTF">2016-10-11T20:25:15Z</dcterms:created>
  <dcterms:modified xsi:type="dcterms:W3CDTF">2020-04-21T06:15:51Z</dcterms:modified>
  <cp:category/>
  <cp:version/>
  <cp:contentType/>
  <cp:contentStatus/>
</cp:coreProperties>
</file>